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A0F"/>
  <workbookPr/>
  <bookViews>
    <workbookView xWindow="120" yWindow="120" windowWidth="11655" windowHeight="6285" activeTab="0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Sheet'!$A$1:$I$51</definedName>
    <definedName name="_xlnm.Print_Area" localSheetId="2">'Cash Flow Stt'!$A$1:$G$54</definedName>
    <definedName name="_xlnm.Print_Area" localSheetId="3">'Changes in Equity'!$A$1:$I$54</definedName>
    <definedName name="_xlnm.Print_Area" localSheetId="0">'Con. Income Stt'!$A$1:$J$37</definedName>
  </definedNames>
  <calcPr fullCalcOnLoad="1"/>
</workbook>
</file>

<file path=xl/sharedStrings.xml><?xml version="1.0" encoding="utf-8"?>
<sst xmlns="http://schemas.openxmlformats.org/spreadsheetml/2006/main" count="144" uniqueCount="112">
  <si>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</si>
  <si>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</si>
  <si>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</si>
  <si>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</si>
  <si>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</si>
  <si>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</si>
  <si>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</si>
  <si>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</si>
  <si>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</si>
  <si>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</si>
  <si>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</si>
  <si>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</si>
  <si>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</si>
  <si>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</si>
  <si>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</si>
  <si>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</si>
  <si>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</si>
  <si>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</si>
  <si>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</si>
  <si>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</si>
  <si>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</si>
  <si>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</si>
  <si>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</si>
  <si>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</si>
  <si>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</si>
  <si>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 — Leasing &amp; HP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</si>
  <si>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</si>
  <si>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</si>
  <si>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</si>
  <si>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</si>
  <si>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</si>
  <si>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</si>
  <si>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</si>
  <si>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</si>
  <si>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</si>
  <si>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</si>
  <si>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</si>
  <si>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</si>
  <si>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</si>
  <si>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</si>
  <si>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</si>
  <si>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</si>
  <si>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</si>
  <si>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</si>
  <si>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</si>
  <si>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</si>
  <si>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</si>
  <si>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</si>
  <si>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</si>
  <si>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</si>
  <si>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</si>
  <si>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</si>
  <si>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</si>
  <si>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</si>
  <si>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</si>
  <si>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</si>
  <si>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</si>
  <si>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</si>
  <si>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</si>
  <si>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</si>
  <si>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</si>
  <si>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>Note :</t>
  </si>
  <si>
    <t xml:space="preserve">  — As previously reported</t>
  </si>
  <si>
    <t xml:space="preserve">  — Profit for the Period</t>
  </si>
  <si>
    <t>(AS RESTATED)</t>
  </si>
  <si>
    <t>Net Tangible Assets per share (RM)</t>
  </si>
  <si>
    <t>Changes in borrowings</t>
  </si>
  <si>
    <t>Net cash used in investing activities</t>
  </si>
  <si>
    <t>Net increase in cash and cash equivalents</t>
  </si>
  <si>
    <t>30 · 06 · 2003</t>
  </si>
  <si>
    <t>Payment of Dividend to Minority Interest</t>
  </si>
  <si>
    <t>REVENUE</t>
  </si>
  <si>
    <t>COST OF SALES</t>
  </si>
  <si>
    <t>GROSS PROFIT / (LOSS)</t>
  </si>
  <si>
    <t>OTHER OPERATING INCOME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</si>
  <si>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</si>
  <si>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</si>
  <si>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</si>
  <si>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</si>
  <si>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</si>
  <si>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</si>
  <si>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</si>
  <si>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</si>
  <si>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</si>
  <si>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</si>
  <si>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</si>
  <si>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</si>
  <si>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</si>
  <si>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>The Condensed Consolidated Cash Flow Statement should be read in conjunction with the Annual Financial Report for the year ended 30 June 2003.</t>
  </si>
  <si>
    <t xml:space="preserve">  — Prior Year Adjustment</t>
  </si>
  <si>
    <t>The Condensed Consolidated Changes in Equity Statement should be read in conjunction with the Annual Financial Report for the year ended 30 June 2003.</t>
  </si>
  <si>
    <t>(AUDITED)</t>
  </si>
  <si>
    <t xml:space="preserve">  — Prior Period Adjustment</t>
  </si>
  <si>
    <t>SHARE     PREMIUM</t>
  </si>
  <si>
    <t>SHARE     CAPITAL</t>
  </si>
  <si>
    <t xml:space="preserve">Date : 26 · 05 · 2004 </t>
  </si>
  <si>
    <t>CONDENSED CONSOLIDATED INCOME STATEMENT — THIRD QUARTER</t>
  </si>
  <si>
    <t>31 · 03 · 2004</t>
  </si>
  <si>
    <t>31 · 03 · 2003</t>
  </si>
  <si>
    <t>31 ·  03 · 2003</t>
  </si>
  <si>
    <t>FOR THE THIRD QUARTER ENDED 31 MARCH 2004</t>
  </si>
  <si>
    <t>Balance as at 31 · 03 · 2003</t>
  </si>
  <si>
    <t>Balance as at 31 · 03 · 2004</t>
  </si>
  <si>
    <t>FOR THE CUMULATIVE QUARTER ENDED 31 MARCH 2004</t>
  </si>
  <si>
    <t>CONDENSED CONSOLIDATED CASH FLOW STATEMENT FOR THE 9 MONTHS PERIOD</t>
  </si>
  <si>
    <t>CONDENSED CONSOLIDATED STATEMENT OF CHANGES IN EQUITY FOR THE 9 MONTHS PERIOD</t>
  </si>
  <si>
    <t>Dividend paid</t>
  </si>
  <si>
    <t>Balance as at 01 · 07 · 2002</t>
  </si>
  <si>
    <t>Balance as at 01 · 07 · 2003</t>
  </si>
  <si>
    <t xml:space="preserve">  — Dividend</t>
  </si>
  <si>
    <t xml:space="preserve">  — Issuance of Shares vis ESOS</t>
  </si>
  <si>
    <t>AS AT END OF PRECEDING YEAR CORRESPONDING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</si>
</sst>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7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8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45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47</v>
      </c>
      <c r="I1" s="3"/>
      <c r="J1" s="3" t="s">
        <v>95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100</v>
      </c>
    </row>
    <row r="5" s="4" customFormat="1" ht="12.75"/>
    <row r="6" s="4" customFormat="1" ht="14.25">
      <c r="A6" s="1" t="s">
        <v>96</v>
      </c>
    </row>
    <row r="7" spans="2:10" s="4" customFormat="1" ht="12.75">
      <c r="B7" s="59" t="s">
        <v>48</v>
      </c>
      <c r="C7" s="59"/>
      <c r="D7" s="59"/>
      <c r="E7" s="59"/>
      <c r="F7" s="16"/>
      <c r="G7" s="59" t="s">
        <v>49</v>
      </c>
      <c r="H7" s="59"/>
      <c r="I7" s="59"/>
      <c r="J7" s="59"/>
    </row>
    <row r="8" spans="4:10" s="4" customFormat="1" ht="12.75">
      <c r="D8" s="59" t="s">
        <v>51</v>
      </c>
      <c r="E8" s="59"/>
      <c r="F8" s="16"/>
      <c r="I8" s="59" t="s">
        <v>51</v>
      </c>
      <c r="J8" s="59"/>
    </row>
    <row r="9" spans="2:10" s="4" customFormat="1" ht="12.75">
      <c r="B9" s="59" t="s">
        <v>50</v>
      </c>
      <c r="C9" s="59"/>
      <c r="D9" s="59" t="s">
        <v>53</v>
      </c>
      <c r="E9" s="59"/>
      <c r="F9" s="16"/>
      <c r="G9" s="59" t="s">
        <v>50</v>
      </c>
      <c r="H9" s="59"/>
      <c r="I9" s="59" t="s">
        <v>55</v>
      </c>
      <c r="J9" s="59"/>
    </row>
    <row r="10" spans="2:10" s="4" customFormat="1" ht="12.75">
      <c r="B10" s="59" t="s">
        <v>52</v>
      </c>
      <c r="C10" s="59"/>
      <c r="D10" s="59" t="s">
        <v>52</v>
      </c>
      <c r="E10" s="59"/>
      <c r="F10" s="16"/>
      <c r="G10" s="59" t="s">
        <v>54</v>
      </c>
      <c r="H10" s="59"/>
      <c r="I10" s="59" t="s">
        <v>56</v>
      </c>
      <c r="J10" s="59"/>
    </row>
    <row r="11" spans="2:10" s="4" customFormat="1" ht="12.75">
      <c r="B11" s="48"/>
      <c r="C11" s="48"/>
      <c r="D11" s="59" t="s">
        <v>64</v>
      </c>
      <c r="E11" s="59"/>
      <c r="F11" s="16"/>
      <c r="G11" s="48"/>
      <c r="H11" s="48"/>
      <c r="I11" s="59" t="s">
        <v>64</v>
      </c>
      <c r="J11" s="59"/>
    </row>
    <row r="12" spans="2:10" s="4" customFormat="1" ht="12.75">
      <c r="B12" s="59" t="s">
        <v>97</v>
      </c>
      <c r="C12" s="59"/>
      <c r="D12" s="59" t="s">
        <v>98</v>
      </c>
      <c r="E12" s="59"/>
      <c r="F12" s="16"/>
      <c r="G12" s="59" t="str">
        <f>B12</f>
        <v>31 · 03 · 2004</v>
      </c>
      <c r="H12" s="59"/>
      <c r="I12" s="59" t="str">
        <f>D12</f>
        <v>31 · 03 · 2003</v>
      </c>
      <c r="J12" s="59"/>
    </row>
    <row r="13" spans="2:10" s="4" customFormat="1" ht="12.75">
      <c r="B13" s="59" t="s">
        <v>2</v>
      </c>
      <c r="C13" s="59"/>
      <c r="D13" s="59" t="s">
        <v>2</v>
      </c>
      <c r="E13" s="59"/>
      <c r="F13" s="16"/>
      <c r="G13" s="59" t="s">
        <v>2</v>
      </c>
      <c r="H13" s="59"/>
      <c r="I13" s="59" t="s">
        <v>2</v>
      </c>
      <c r="J13" s="59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71</v>
      </c>
      <c r="B15" s="49">
        <v>53178</v>
      </c>
      <c r="C15" s="49"/>
      <c r="D15" s="49">
        <v>49775</v>
      </c>
      <c r="E15" s="49"/>
      <c r="F15" s="49"/>
      <c r="G15" s="49">
        <f>113066+B15</f>
        <v>166244</v>
      </c>
      <c r="H15" s="49"/>
      <c r="I15" s="49">
        <f>101484+D15</f>
        <v>151259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72</v>
      </c>
      <c r="B16" s="37">
        <v>-27958</v>
      </c>
      <c r="C16" s="37"/>
      <c r="D16" s="37">
        <v>-22021</v>
      </c>
      <c r="E16" s="37"/>
      <c r="F16" s="37"/>
      <c r="G16" s="37">
        <f>-59821+B16</f>
        <v>-87779</v>
      </c>
      <c r="H16" s="37"/>
      <c r="I16" s="37">
        <f>-53653+D16</f>
        <v>-75674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73</v>
      </c>
      <c r="B17" s="10">
        <f>SUM(B15:B16)</f>
        <v>25220</v>
      </c>
      <c r="C17" s="10"/>
      <c r="D17" s="10">
        <f>SUM(D15:D16)</f>
        <v>27754</v>
      </c>
      <c r="E17" s="10"/>
      <c r="F17" s="10"/>
      <c r="G17" s="10">
        <f>SUM(G15:G16)</f>
        <v>78465</v>
      </c>
      <c r="H17" s="10"/>
      <c r="I17" s="10">
        <f>SUM(I15:I16)</f>
        <v>75585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74</v>
      </c>
      <c r="B18" s="37">
        <v>344</v>
      </c>
      <c r="C18" s="37"/>
      <c r="D18" s="37">
        <v>170</v>
      </c>
      <c r="E18" s="37"/>
      <c r="F18" s="37"/>
      <c r="G18" s="37">
        <f>942+B18</f>
        <v>1286</v>
      </c>
      <c r="H18" s="37"/>
      <c r="I18" s="37">
        <f>247+D18</f>
        <v>417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25564</v>
      </c>
      <c r="C19" s="10"/>
      <c r="D19" s="10">
        <f>SUM(D17:D18)</f>
        <v>27924</v>
      </c>
      <c r="E19" s="10"/>
      <c r="F19" s="10"/>
      <c r="G19" s="10">
        <f>SUM(G17:G18)</f>
        <v>79751</v>
      </c>
      <c r="H19" s="10"/>
      <c r="I19" s="10">
        <f>SUM(I17:I18)</f>
        <v>76002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82</v>
      </c>
      <c r="B20" s="37">
        <f>-22929-B22</f>
        <v>-22913</v>
      </c>
      <c r="C20" s="37"/>
      <c r="D20" s="37">
        <f>-21367-D22</f>
        <v>-21211</v>
      </c>
      <c r="E20" s="37"/>
      <c r="F20" s="37"/>
      <c r="G20" s="37">
        <f>-42896+B20</f>
        <v>-65809</v>
      </c>
      <c r="H20" s="37"/>
      <c r="I20" s="37">
        <f>-35210+D20</f>
        <v>-56421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75</v>
      </c>
      <c r="B21" s="10">
        <f>SUM(B19:B20)</f>
        <v>2651</v>
      </c>
      <c r="C21" s="10"/>
      <c r="D21" s="10">
        <f>SUM(D19:D20)</f>
        <v>6713</v>
      </c>
      <c r="E21" s="10"/>
      <c r="F21" s="10"/>
      <c r="G21" s="10">
        <f>SUM(G19:G20)</f>
        <v>13942</v>
      </c>
      <c r="H21" s="10"/>
      <c r="I21" s="10">
        <f>SUM(I19:I20)</f>
        <v>19581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76</v>
      </c>
      <c r="B22" s="37">
        <v>-16</v>
      </c>
      <c r="C22" s="37"/>
      <c r="D22" s="37">
        <v>-156</v>
      </c>
      <c r="E22" s="37"/>
      <c r="F22" s="37"/>
      <c r="G22" s="37">
        <f>-162+B22</f>
        <v>-178</v>
      </c>
      <c r="H22" s="37"/>
      <c r="I22" s="37">
        <f>-334+D22</f>
        <v>-490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77</v>
      </c>
      <c r="B23" s="10">
        <f>SUM(B21:B22)</f>
        <v>2635</v>
      </c>
      <c r="C23" s="10"/>
      <c r="D23" s="10">
        <f>SUM(D21:D22)</f>
        <v>6557</v>
      </c>
      <c r="E23" s="10"/>
      <c r="F23" s="10"/>
      <c r="G23" s="10">
        <f>SUM(G21:G22)</f>
        <v>13764</v>
      </c>
      <c r="H23" s="10"/>
      <c r="I23" s="10">
        <f>SUM(I21:I22)</f>
        <v>19091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78</v>
      </c>
      <c r="B24" s="37">
        <v>-855</v>
      </c>
      <c r="C24" s="37"/>
      <c r="D24" s="37">
        <v>-2181</v>
      </c>
      <c r="E24" s="37"/>
      <c r="F24" s="37"/>
      <c r="G24" s="37">
        <f>-3580+B24</f>
        <v>-4435</v>
      </c>
      <c r="H24" s="37"/>
      <c r="I24" s="37">
        <f>-4306+D24</f>
        <v>-6487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40.5" customHeight="1">
      <c r="A25" s="56" t="s">
        <v>79</v>
      </c>
      <c r="B25" s="10">
        <f>SUM(B23:B24)</f>
        <v>1780</v>
      </c>
      <c r="C25" s="10"/>
      <c r="D25" s="10">
        <f>SUM(D23:D24)</f>
        <v>4376</v>
      </c>
      <c r="E25" s="10"/>
      <c r="F25" s="10"/>
      <c r="G25" s="10">
        <f>SUM(G23:G24)</f>
        <v>9329</v>
      </c>
      <c r="H25" s="10"/>
      <c r="I25" s="10">
        <f>SUM(I23:I24)</f>
        <v>12604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80</v>
      </c>
      <c r="B26" s="37">
        <v>-5</v>
      </c>
      <c r="C26" s="37"/>
      <c r="D26" s="37">
        <v>-4</v>
      </c>
      <c r="E26" s="37"/>
      <c r="F26" s="37"/>
      <c r="G26" s="37">
        <f>-14+B26</f>
        <v>-19</v>
      </c>
      <c r="H26" s="37"/>
      <c r="I26" s="37">
        <f>-16+D26</f>
        <v>-20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 thickBot="1">
      <c r="A27" s="56" t="s">
        <v>83</v>
      </c>
      <c r="B27" s="50">
        <f>SUM(B25:B26)</f>
        <v>1775</v>
      </c>
      <c r="C27" s="50"/>
      <c r="D27" s="50">
        <f>SUM(D25:D26)</f>
        <v>4372</v>
      </c>
      <c r="E27" s="50"/>
      <c r="F27" s="50"/>
      <c r="G27" s="50">
        <f>SUM(G25:G26)</f>
        <v>9310</v>
      </c>
      <c r="H27" s="50"/>
      <c r="I27" s="50">
        <f>SUM(I25:I26)</f>
        <v>12584</v>
      </c>
      <c r="J27" s="5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2.5" customHeight="1" thickTop="1">
      <c r="A28" s="5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12.75">
      <c r="A29" s="56" t="s">
        <v>81</v>
      </c>
      <c r="B29" s="51"/>
      <c r="C29" s="51"/>
      <c r="D29" s="51"/>
      <c r="E29" s="51"/>
      <c r="F29" s="51"/>
      <c r="G29" s="51"/>
      <c r="H29" s="51"/>
      <c r="I29" s="51"/>
      <c r="J29" s="5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4" customHeight="1">
      <c r="A30" s="56" t="s">
        <v>84</v>
      </c>
      <c r="B30" s="51">
        <v>4.35</v>
      </c>
      <c r="C30" s="51"/>
      <c r="D30" s="51">
        <v>10.93</v>
      </c>
      <c r="E30" s="51"/>
      <c r="F30" s="51"/>
      <c r="G30" s="51">
        <v>23.03</v>
      </c>
      <c r="H30" s="51"/>
      <c r="I30" s="51">
        <v>31.46</v>
      </c>
      <c r="J30" s="5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24" customHeight="1">
      <c r="A31" s="56" t="s">
        <v>85</v>
      </c>
      <c r="B31" s="52">
        <v>4.27</v>
      </c>
      <c r="C31" s="51"/>
      <c r="D31" s="51">
        <v>10.93</v>
      </c>
      <c r="E31" s="51"/>
      <c r="F31" s="51"/>
      <c r="G31" s="52">
        <v>22.59</v>
      </c>
      <c r="H31" s="51"/>
      <c r="I31" s="51">
        <v>31.31</v>
      </c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7" customHeight="1">
      <c r="A32" s="56"/>
      <c r="B32" s="51"/>
      <c r="C32" s="51"/>
      <c r="D32" s="51"/>
      <c r="E32" s="51"/>
      <c r="F32" s="51"/>
      <c r="G32" s="51"/>
      <c r="H32" s="51"/>
      <c r="I32" s="51"/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86</v>
      </c>
      <c r="B33" s="53">
        <v>5</v>
      </c>
      <c r="C33" s="53"/>
      <c r="D33" s="53">
        <v>5</v>
      </c>
      <c r="E33" s="53"/>
      <c r="F33" s="53"/>
      <c r="G33" s="53">
        <v>5</v>
      </c>
      <c r="H33" s="53"/>
      <c r="I33" s="53">
        <v>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s="9" customFormat="1" ht="27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12.75">
      <c r="A35" s="60"/>
      <c r="B35" s="6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9" customFormat="1" ht="27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9" customFormat="1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2:42" s="9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2:42" s="9" customFormat="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4" customFormat="1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4" customFormat="1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14" s="4" customFormat="1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4" customFormat="1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ht="12.75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</row>
    <row r="682" spans="2:14" ht="12.7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</sheetData>
  <mergeCells count="24">
    <mergeCell ref="A35:B35"/>
    <mergeCell ref="A36:J36"/>
    <mergeCell ref="B9:C9"/>
    <mergeCell ref="B10:C10"/>
    <mergeCell ref="G9:H9"/>
    <mergeCell ref="G10:H10"/>
    <mergeCell ref="G12:H12"/>
    <mergeCell ref="G13:H13"/>
    <mergeCell ref="I12:J12"/>
    <mergeCell ref="I13:J13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I8:J8"/>
    <mergeCell ref="I9:J9"/>
    <mergeCell ref="I10:J10"/>
    <mergeCell ref="I11:J11"/>
  </mergeCells>
  <printOptions/>
  <pageMargins left="0.35" right="0" top="0.38" bottom="0.33" header="0" footer="0.21"/>
  <pageSetup fitToHeight="1" fitToWidth="1" horizontalDpi="600" verticalDpi="600" orientation="portrait" paperSize="9" scale="84" r:id="rId1"/>
  <headerFooter alignWithMargins="0">
    <oddFooter>&amp;L&amp;"Times New Roman,Bold"The Condensed Consolidated Income Statement should be read in conjunction with the Annual Financial Report for the year ended 30 June 2003.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47</v>
      </c>
      <c r="E1" s="3"/>
      <c r="F1" s="3"/>
      <c r="G1" s="13"/>
      <c r="I1" s="3" t="str">
        <f>'Con. Income Stt'!J1</f>
        <v>Date : 26 · 05 · 2004 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THIRD QUARTER ENDED 31 MARCH 2004</v>
      </c>
      <c r="G4" s="14"/>
    </row>
    <row r="6" ht="14.25">
      <c r="A6" s="1" t="s">
        <v>44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91</v>
      </c>
      <c r="I10" s="63"/>
    </row>
    <row r="11" spans="4:9" ht="12.75">
      <c r="D11" s="15"/>
      <c r="E11" s="59" t="s">
        <v>97</v>
      </c>
      <c r="F11" s="59"/>
      <c r="G11" s="26"/>
      <c r="H11" s="59" t="s">
        <v>69</v>
      </c>
      <c r="I11" s="59"/>
    </row>
    <row r="12" spans="5:9" ht="12.75">
      <c r="E12" s="59" t="s">
        <v>2</v>
      </c>
      <c r="F12" s="59"/>
      <c r="G12" s="26"/>
      <c r="H12" s="59" t="s">
        <v>2</v>
      </c>
      <c r="I12" s="59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29718</v>
      </c>
      <c r="F14" s="17"/>
      <c r="G14" s="17"/>
      <c r="H14" s="17">
        <v>25488</v>
      </c>
    </row>
    <row r="15" spans="1:8" ht="12.75">
      <c r="A15" s="4" t="s">
        <v>6</v>
      </c>
      <c r="E15" s="17">
        <v>560</v>
      </c>
      <c r="F15" s="17"/>
      <c r="G15" s="17"/>
      <c r="H15" s="17">
        <v>585</v>
      </c>
    </row>
    <row r="16" spans="1:8" ht="12.75">
      <c r="A16" s="4" t="s">
        <v>7</v>
      </c>
      <c r="E16" s="17">
        <v>184</v>
      </c>
      <c r="F16" s="17"/>
      <c r="G16" s="17"/>
      <c r="H16" s="17">
        <v>184</v>
      </c>
    </row>
    <row r="17" spans="1:8" ht="12.75">
      <c r="A17" s="4" t="s">
        <v>8</v>
      </c>
      <c r="E17" s="17">
        <v>92</v>
      </c>
      <c r="F17" s="17"/>
      <c r="G17" s="17"/>
      <c r="H17" s="17">
        <v>121</v>
      </c>
    </row>
    <row r="18" spans="5:8" ht="12.75">
      <c r="E18" s="17"/>
      <c r="F18" s="17"/>
      <c r="G18" s="17"/>
      <c r="H18" s="17"/>
    </row>
    <row r="19" spans="1:8" ht="28.5" customHeight="1">
      <c r="A19" s="4" t="s">
        <v>9</v>
      </c>
      <c r="E19" s="17"/>
      <c r="F19" s="17"/>
      <c r="G19" s="17"/>
      <c r="H19" s="17"/>
    </row>
    <row r="20" spans="1:8" ht="12.75">
      <c r="A20" s="27" t="s">
        <v>10</v>
      </c>
      <c r="B20" s="28"/>
      <c r="E20" s="17">
        <v>34473</v>
      </c>
      <c r="F20" s="17"/>
      <c r="G20" s="17"/>
      <c r="H20" s="17">
        <v>36671</v>
      </c>
    </row>
    <row r="21" spans="1:8" ht="12.75">
      <c r="A21" s="27" t="s">
        <v>11</v>
      </c>
      <c r="B21" s="28"/>
      <c r="E21" s="17">
        <v>8830</v>
      </c>
      <c r="F21" s="17"/>
      <c r="G21" s="17"/>
      <c r="H21" s="17">
        <v>10209</v>
      </c>
    </row>
    <row r="22" spans="1:8" ht="12.75">
      <c r="A22" s="27" t="s">
        <v>58</v>
      </c>
      <c r="B22" s="28"/>
      <c r="E22" s="17">
        <v>10744</v>
      </c>
      <c r="F22" s="17"/>
      <c r="G22" s="17"/>
      <c r="H22" s="17">
        <v>7067</v>
      </c>
    </row>
    <row r="23" spans="1:8" ht="12.75">
      <c r="A23" s="27" t="s">
        <v>12</v>
      </c>
      <c r="B23" s="28"/>
      <c r="E23" s="17">
        <v>0</v>
      </c>
      <c r="F23" s="17"/>
      <c r="G23" s="17"/>
      <c r="H23" s="17">
        <v>0</v>
      </c>
    </row>
    <row r="24" spans="1:8" ht="12.75">
      <c r="A24" s="27" t="s">
        <v>59</v>
      </c>
      <c r="B24" s="28"/>
      <c r="E24" s="17">
        <v>1742</v>
      </c>
      <c r="F24" s="17"/>
      <c r="G24" s="17"/>
      <c r="H24" s="17">
        <v>1524</v>
      </c>
    </row>
    <row r="25" spans="1:8" ht="12.75">
      <c r="A25" s="27" t="s">
        <v>13</v>
      </c>
      <c r="B25" s="28"/>
      <c r="E25" s="17">
        <v>28179</v>
      </c>
      <c r="F25" s="17"/>
      <c r="G25" s="17"/>
      <c r="H25" s="17">
        <v>19746</v>
      </c>
    </row>
    <row r="26" spans="5:9" ht="12.75">
      <c r="E26" s="29">
        <f>SUM(E19:E25)</f>
        <v>83968</v>
      </c>
      <c r="F26" s="29"/>
      <c r="G26" s="17"/>
      <c r="H26" s="29">
        <f>SUM(H19:H25)</f>
        <v>75217</v>
      </c>
      <c r="I26" s="30"/>
    </row>
    <row r="27" spans="5:8" ht="12.75">
      <c r="E27" s="17"/>
      <c r="F27" s="17"/>
      <c r="G27" s="17"/>
      <c r="H27" s="17"/>
    </row>
    <row r="28" spans="1:8" ht="28.5" customHeight="1">
      <c r="A28" s="4" t="s">
        <v>14</v>
      </c>
      <c r="E28" s="17"/>
      <c r="F28" s="17"/>
      <c r="G28" s="17"/>
      <c r="H28" s="17"/>
    </row>
    <row r="29" spans="1:8" ht="12.75">
      <c r="A29" s="27" t="s">
        <v>15</v>
      </c>
      <c r="E29" s="17">
        <v>17902</v>
      </c>
      <c r="F29" s="17"/>
      <c r="G29" s="17"/>
      <c r="H29" s="17">
        <v>11213</v>
      </c>
    </row>
    <row r="30" spans="1:8" ht="12.75">
      <c r="A30" s="27" t="s">
        <v>16</v>
      </c>
      <c r="E30" s="17">
        <v>977</v>
      </c>
      <c r="F30" s="17"/>
      <c r="G30" s="17"/>
      <c r="H30" s="17">
        <v>1674</v>
      </c>
    </row>
    <row r="31" spans="1:8" ht="12.75">
      <c r="A31" s="27" t="s">
        <v>17</v>
      </c>
      <c r="E31" s="17">
        <v>3364</v>
      </c>
      <c r="F31" s="17"/>
      <c r="G31" s="17"/>
      <c r="H31" s="17">
        <v>5599</v>
      </c>
    </row>
    <row r="32" spans="1:8" ht="12.75">
      <c r="A32" s="27" t="s">
        <v>60</v>
      </c>
      <c r="E32" s="17">
        <v>442</v>
      </c>
      <c r="F32" s="17"/>
      <c r="G32" s="17"/>
      <c r="H32" s="17">
        <v>1190</v>
      </c>
    </row>
    <row r="33" spans="5:9" ht="12.75">
      <c r="E33" s="29">
        <f>SUM(E28:E32)</f>
        <v>22685</v>
      </c>
      <c r="F33" s="29"/>
      <c r="G33" s="17"/>
      <c r="H33" s="29">
        <f>SUM(H28:H32)</f>
        <v>19676</v>
      </c>
      <c r="I33" s="30"/>
    </row>
    <row r="34" spans="5:8" ht="7.5" customHeight="1">
      <c r="E34" s="17"/>
      <c r="F34" s="17"/>
      <c r="G34" s="17"/>
      <c r="H34" s="17"/>
    </row>
    <row r="35" spans="1:8" ht="12.75">
      <c r="A35" s="4" t="s">
        <v>18</v>
      </c>
      <c r="E35" s="17">
        <f>E26-E33</f>
        <v>61283</v>
      </c>
      <c r="F35" s="17"/>
      <c r="G35" s="17"/>
      <c r="H35" s="17">
        <f>H26-H33</f>
        <v>55541</v>
      </c>
    </row>
    <row r="36" spans="5:8" ht="6.75" customHeight="1">
      <c r="E36" s="17"/>
      <c r="F36" s="17"/>
      <c r="G36" s="17"/>
      <c r="H36" s="17"/>
    </row>
    <row r="37" spans="5:9" ht="13.5" thickBot="1">
      <c r="E37" s="23">
        <f>SUM(E14:E17)+E35</f>
        <v>91837</v>
      </c>
      <c r="F37" s="23"/>
      <c r="G37" s="22"/>
      <c r="H37" s="23">
        <f>SUM(H14:H17)+H35</f>
        <v>81919</v>
      </c>
      <c r="I37" s="31"/>
    </row>
    <row r="38" spans="5:8" ht="28.5" customHeight="1" thickTop="1">
      <c r="E38" s="17"/>
      <c r="F38" s="17"/>
      <c r="G38" s="17"/>
      <c r="H38" s="17"/>
    </row>
    <row r="39" spans="1:8" ht="12.75">
      <c r="A39" s="2" t="s">
        <v>19</v>
      </c>
      <c r="E39" s="17"/>
      <c r="F39" s="17"/>
      <c r="G39" s="17"/>
      <c r="H39" s="17"/>
    </row>
    <row r="40" spans="1:8" ht="12.75">
      <c r="A40" s="32" t="s">
        <v>20</v>
      </c>
      <c r="E40" s="17">
        <v>41056</v>
      </c>
      <c r="F40" s="17"/>
      <c r="G40" s="17"/>
      <c r="H40" s="17">
        <v>40002</v>
      </c>
    </row>
    <row r="41" spans="1:8" ht="12.75">
      <c r="A41" s="32" t="s">
        <v>21</v>
      </c>
      <c r="E41" s="17"/>
      <c r="F41" s="17"/>
      <c r="G41" s="17"/>
      <c r="H41" s="17"/>
    </row>
    <row r="42" spans="1:8" ht="12.75">
      <c r="A42" s="27" t="s">
        <v>22</v>
      </c>
      <c r="E42" s="17">
        <v>640</v>
      </c>
      <c r="F42" s="17"/>
      <c r="G42" s="17"/>
      <c r="H42" s="17">
        <v>1</v>
      </c>
    </row>
    <row r="43" spans="1:8" ht="12.75">
      <c r="A43" s="27" t="s">
        <v>23</v>
      </c>
      <c r="E43" s="18">
        <v>49191</v>
      </c>
      <c r="F43" s="17"/>
      <c r="G43" s="17"/>
      <c r="H43" s="18">
        <v>41372</v>
      </c>
    </row>
    <row r="44" spans="1:8" ht="12.75">
      <c r="A44" s="32" t="s">
        <v>87</v>
      </c>
      <c r="E44" s="17">
        <f>SUM(E40:E43)</f>
        <v>90887</v>
      </c>
      <c r="F44" s="17"/>
      <c r="G44" s="17"/>
      <c r="H44" s="17">
        <f>SUM(H40:H43)</f>
        <v>81375</v>
      </c>
    </row>
    <row r="45" spans="1:8" ht="22.5" customHeight="1">
      <c r="A45" s="4" t="s">
        <v>24</v>
      </c>
      <c r="E45" s="17">
        <v>242</v>
      </c>
      <c r="F45" s="17"/>
      <c r="G45" s="17"/>
      <c r="H45" s="17">
        <v>223</v>
      </c>
    </row>
    <row r="46" spans="1:8" ht="12.75">
      <c r="A46" s="4" t="s">
        <v>25</v>
      </c>
      <c r="E46" s="17">
        <v>324</v>
      </c>
      <c r="F46" s="17"/>
      <c r="G46" s="17"/>
      <c r="H46" s="17">
        <v>66</v>
      </c>
    </row>
    <row r="47" spans="1:8" ht="12.75">
      <c r="A47" s="4" t="s">
        <v>26</v>
      </c>
      <c r="E47" s="17">
        <v>384</v>
      </c>
      <c r="F47" s="17"/>
      <c r="G47" s="17"/>
      <c r="H47" s="17">
        <v>255</v>
      </c>
    </row>
    <row r="48" spans="5:8" ht="12.75">
      <c r="E48" s="17"/>
      <c r="F48" s="17"/>
      <c r="G48" s="17"/>
      <c r="H48" s="17"/>
    </row>
    <row r="49" spans="5:9" ht="13.5" thickBot="1">
      <c r="E49" s="23">
        <f>SUM(E44:E48)</f>
        <v>91837</v>
      </c>
      <c r="F49" s="23"/>
      <c r="G49" s="22"/>
      <c r="H49" s="23">
        <f>SUM(H44:H48)</f>
        <v>81919</v>
      </c>
      <c r="I49" s="31"/>
    </row>
    <row r="50" spans="5:8" ht="13.5" thickTop="1">
      <c r="E50" s="17"/>
      <c r="F50" s="17"/>
      <c r="G50" s="17"/>
      <c r="H50" s="17"/>
    </row>
    <row r="51" spans="1:8" ht="12.75">
      <c r="A51" s="4" t="s">
        <v>65</v>
      </c>
      <c r="E51" s="33">
        <f>(E40+E42+E43-E17)/E40</f>
        <v>2.2114916212003117</v>
      </c>
      <c r="F51" s="33"/>
      <c r="G51" s="34"/>
      <c r="H51" s="33">
        <f>(H40+H42+H43-H17)/H40</f>
        <v>2.031248437578121</v>
      </c>
    </row>
    <row r="52" spans="5:8" ht="28.5" customHeight="1">
      <c r="E52" s="5"/>
      <c r="F52" s="5"/>
      <c r="G52" s="17"/>
      <c r="H52" s="5"/>
    </row>
    <row r="53" spans="5:8" ht="28.5" customHeight="1">
      <c r="E53" s="5">
        <f>E49-E37</f>
        <v>0</v>
      </c>
      <c r="F53" s="5"/>
      <c r="G53" s="17"/>
      <c r="H53" s="5"/>
    </row>
    <row r="54" spans="5:8" ht="28.5" customHeight="1">
      <c r="E54" s="5"/>
      <c r="F54" s="5"/>
      <c r="G54" s="17"/>
      <c r="H54" s="5"/>
    </row>
    <row r="55" spans="5:8" ht="28.5" customHeight="1">
      <c r="E55" s="5"/>
      <c r="F55" s="5"/>
      <c r="G55" s="17"/>
      <c r="H55" s="5"/>
    </row>
    <row r="56" spans="5:8" ht="28.5" customHeight="1">
      <c r="E56" s="5"/>
      <c r="F56" s="5"/>
      <c r="G56" s="17"/>
      <c r="H56" s="5"/>
    </row>
    <row r="57" spans="5:8" ht="28.5" customHeight="1">
      <c r="E57" s="5"/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horizontalDpi="600" verticalDpi="600" orientation="portrait" paperSize="9" scale="90" r:id="rId1"/>
  <headerFooter alignWithMargins="0">
    <oddFooter>&amp;L&amp;"Times New Roman,Bold"&amp;11The Condensed Consolidated Balance Sheet should be read in conjunction with the Annual Financial Report for the year ended 30 June 2003.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47</v>
      </c>
      <c r="E1" s="3"/>
      <c r="G1" s="3" t="str">
        <f>'Con. Income Stt'!J1</f>
        <v>Date : 26 · 05 · 2004 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103</v>
      </c>
      <c r="D4" s="14"/>
      <c r="F4" s="14"/>
    </row>
    <row r="6" spans="1:7" ht="14.25">
      <c r="A6" s="64" t="s">
        <v>104</v>
      </c>
      <c r="B6" s="64"/>
      <c r="C6" s="64"/>
      <c r="D6" s="64"/>
      <c r="E6" s="64"/>
      <c r="F6" s="64"/>
      <c r="G6" s="64"/>
    </row>
    <row r="7" spans="1:7" ht="14.25">
      <c r="A7" s="57"/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111</v>
      </c>
      <c r="G8" s="63"/>
      <c r="H8" s="59"/>
      <c r="I8" s="59"/>
    </row>
    <row r="9" spans="4:9" ht="44.25" customHeight="1">
      <c r="D9" s="63"/>
      <c r="E9" s="63"/>
      <c r="F9" s="63"/>
      <c r="G9" s="63"/>
      <c r="H9" s="59"/>
      <c r="I9" s="59"/>
    </row>
    <row r="10" spans="4:9" ht="12.75">
      <c r="D10" s="59" t="s">
        <v>97</v>
      </c>
      <c r="E10" s="59"/>
      <c r="F10" s="59" t="s">
        <v>99</v>
      </c>
      <c r="G10" s="59"/>
      <c r="H10" s="59"/>
      <c r="I10" s="59"/>
    </row>
    <row r="11" spans="4:9" ht="12.75">
      <c r="D11" s="59" t="s">
        <v>2</v>
      </c>
      <c r="E11" s="59"/>
      <c r="F11" s="59" t="s">
        <v>2</v>
      </c>
      <c r="G11" s="59"/>
      <c r="H11" s="59"/>
      <c r="I11" s="59"/>
    </row>
    <row r="12" spans="4:9" ht="12.75">
      <c r="D12" s="16"/>
      <c r="E12" s="16"/>
      <c r="F12" s="17"/>
      <c r="H12" s="59"/>
      <c r="I12" s="59"/>
    </row>
    <row r="13" spans="1:9" ht="12.75">
      <c r="A13" s="2" t="s">
        <v>27</v>
      </c>
      <c r="D13" s="17"/>
      <c r="F13" s="17"/>
      <c r="H13" s="59"/>
      <c r="I13" s="59"/>
    </row>
    <row r="14" spans="1:6" ht="12.75">
      <c r="A14" s="4" t="s">
        <v>28</v>
      </c>
      <c r="D14" s="17">
        <v>13764</v>
      </c>
      <c r="F14" s="17">
        <v>19091</v>
      </c>
    </row>
    <row r="15" spans="4:6" ht="12.75">
      <c r="D15" s="17"/>
      <c r="F15" s="17"/>
    </row>
    <row r="16" spans="1:6" ht="12.75">
      <c r="A16" s="2" t="s">
        <v>29</v>
      </c>
      <c r="D16" s="17"/>
      <c r="F16" s="17"/>
    </row>
    <row r="17" spans="1:6" ht="12.75">
      <c r="A17" s="4" t="s">
        <v>30</v>
      </c>
      <c r="D17" s="17">
        <v>5889</v>
      </c>
      <c r="F17" s="17">
        <v>5551</v>
      </c>
    </row>
    <row r="18" spans="1:7" ht="12.75">
      <c r="A18" s="4" t="s">
        <v>31</v>
      </c>
      <c r="D18" s="18">
        <v>-5272</v>
      </c>
      <c r="E18" s="19"/>
      <c r="F18" s="18">
        <v>-4566</v>
      </c>
      <c r="G18" s="19"/>
    </row>
    <row r="19" spans="1:6" ht="12.75">
      <c r="A19" s="4" t="s">
        <v>32</v>
      </c>
      <c r="D19" s="17">
        <f>SUM(D13:D18)</f>
        <v>14381</v>
      </c>
      <c r="F19" s="17">
        <f>SUM(F13:F18)</f>
        <v>20076</v>
      </c>
    </row>
    <row r="20" spans="4:6" ht="12.75">
      <c r="D20" s="17"/>
      <c r="F20" s="17"/>
    </row>
    <row r="21" spans="1:6" ht="12.75">
      <c r="A21" s="4" t="s">
        <v>33</v>
      </c>
      <c r="D21" s="17">
        <v>-290</v>
      </c>
      <c r="F21" s="17">
        <v>-10732</v>
      </c>
    </row>
    <row r="22" spans="1:6" ht="12.75">
      <c r="A22" s="4" t="s">
        <v>34</v>
      </c>
      <c r="D22" s="17">
        <v>5991</v>
      </c>
      <c r="F22" s="17">
        <v>10215</v>
      </c>
    </row>
    <row r="23" spans="1:7" s="2" customFormat="1" ht="12.75">
      <c r="A23" s="2" t="s">
        <v>38</v>
      </c>
      <c r="D23" s="20">
        <f>SUM(D19:D22)</f>
        <v>20082</v>
      </c>
      <c r="E23" s="21"/>
      <c r="F23" s="20">
        <f>SUM(F19:F22)</f>
        <v>19559</v>
      </c>
      <c r="G23" s="21"/>
    </row>
    <row r="24" spans="4:6" ht="12.75">
      <c r="D24" s="17"/>
      <c r="F24" s="17"/>
    </row>
    <row r="25" spans="1:6" ht="12.75">
      <c r="A25" s="2" t="s">
        <v>35</v>
      </c>
      <c r="D25" s="17"/>
      <c r="F25" s="17"/>
    </row>
    <row r="26" spans="1:6" ht="12.75">
      <c r="A26" s="4" t="s">
        <v>36</v>
      </c>
      <c r="D26" s="17">
        <v>1693</v>
      </c>
      <c r="F26" s="17">
        <v>0</v>
      </c>
    </row>
    <row r="27" spans="1:6" ht="12.75">
      <c r="A27" s="4" t="s">
        <v>37</v>
      </c>
      <c r="D27" s="17">
        <v>-9410</v>
      </c>
      <c r="F27" s="17">
        <v>-3367</v>
      </c>
    </row>
    <row r="28" spans="1:7" s="2" customFormat="1" ht="12.75">
      <c r="A28" s="2" t="s">
        <v>67</v>
      </c>
      <c r="D28" s="20">
        <f>SUM(D26:D27)</f>
        <v>-7717</v>
      </c>
      <c r="E28" s="21"/>
      <c r="F28" s="20">
        <f>SUM(F26:F27)</f>
        <v>-3367</v>
      </c>
      <c r="G28" s="21"/>
    </row>
    <row r="29" spans="4:6" ht="12.75">
      <c r="D29" s="17"/>
      <c r="F29" s="17"/>
    </row>
    <row r="30" spans="1:6" ht="12.75">
      <c r="A30" s="2" t="s">
        <v>39</v>
      </c>
      <c r="D30" s="17"/>
      <c r="F30" s="17"/>
    </row>
    <row r="31" spans="1:6" ht="12.75">
      <c r="A31" s="4" t="s">
        <v>40</v>
      </c>
      <c r="D31" s="17">
        <v>0</v>
      </c>
      <c r="F31" s="17">
        <v>0</v>
      </c>
    </row>
    <row r="32" spans="1:6" ht="12.75">
      <c r="A32" s="4" t="s">
        <v>70</v>
      </c>
      <c r="D32" s="17">
        <v>0</v>
      </c>
      <c r="F32" s="17">
        <v>0</v>
      </c>
    </row>
    <row r="33" spans="1:6" ht="12.75">
      <c r="A33" s="4" t="s">
        <v>106</v>
      </c>
      <c r="D33" s="17">
        <v>-1466</v>
      </c>
      <c r="F33" s="17">
        <v>-1440</v>
      </c>
    </row>
    <row r="34" spans="1:6" ht="12.75">
      <c r="A34" s="4" t="s">
        <v>66</v>
      </c>
      <c r="D34" s="17">
        <v>-1482</v>
      </c>
      <c r="F34" s="17">
        <v>2339</v>
      </c>
    </row>
    <row r="35" spans="1:7" s="2" customFormat="1" ht="12.75">
      <c r="A35" s="2" t="s">
        <v>41</v>
      </c>
      <c r="D35" s="20">
        <f>SUM(D31:D34)</f>
        <v>-2948</v>
      </c>
      <c r="E35" s="21"/>
      <c r="F35" s="20">
        <f>SUM(F31:F34)</f>
        <v>899</v>
      </c>
      <c r="G35" s="21"/>
    </row>
    <row r="36" spans="4:6" ht="12.75">
      <c r="D36" s="17"/>
      <c r="F36" s="17"/>
    </row>
    <row r="37" spans="1:6" s="2" customFormat="1" ht="12.75">
      <c r="A37" s="2" t="s">
        <v>68</v>
      </c>
      <c r="D37" s="22">
        <f>D23+D28+D35</f>
        <v>9417</v>
      </c>
      <c r="F37" s="22">
        <f>F23+F28+F35</f>
        <v>17091</v>
      </c>
    </row>
    <row r="38" spans="4:6" s="2" customFormat="1" ht="12.75">
      <c r="D38" s="22"/>
      <c r="F38" s="22"/>
    </row>
    <row r="39" spans="1:6" s="2" customFormat="1" ht="12.75">
      <c r="A39" s="4" t="s">
        <v>42</v>
      </c>
      <c r="B39" s="4"/>
      <c r="C39" s="4"/>
      <c r="D39" s="17">
        <v>18762</v>
      </c>
      <c r="F39" s="17">
        <v>6869</v>
      </c>
    </row>
    <row r="40" spans="4:6" s="2" customFormat="1" ht="12.75">
      <c r="D40" s="22"/>
      <c r="F40" s="22"/>
    </row>
    <row r="41" spans="1:7" s="2" customFormat="1" ht="13.5" thickBot="1">
      <c r="A41" s="2" t="s">
        <v>43</v>
      </c>
      <c r="D41" s="23">
        <f>D37+D39</f>
        <v>28179</v>
      </c>
      <c r="E41" s="24"/>
      <c r="F41" s="23">
        <f>F37+F39</f>
        <v>23960</v>
      </c>
      <c r="G41" s="24"/>
    </row>
    <row r="42" spans="4:6" ht="13.5" thickTop="1">
      <c r="D42" s="17"/>
      <c r="F42" s="17"/>
    </row>
    <row r="43" spans="4:6" ht="12.75">
      <c r="D43" s="17"/>
      <c r="F43" s="17"/>
    </row>
    <row r="44" spans="4:6" ht="12.75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1:7" ht="12.75">
      <c r="A53" s="2" t="s">
        <v>61</v>
      </c>
      <c r="B53" s="65" t="s">
        <v>88</v>
      </c>
      <c r="C53" s="65"/>
      <c r="D53" s="65"/>
      <c r="E53" s="65"/>
      <c r="F53" s="65"/>
      <c r="G53" s="65"/>
    </row>
    <row r="54" spans="2:7" ht="12.75">
      <c r="B54" s="65"/>
      <c r="C54" s="65"/>
      <c r="D54" s="65"/>
      <c r="E54" s="65"/>
      <c r="F54" s="65"/>
      <c r="G54" s="65"/>
    </row>
    <row r="55" spans="4:6" ht="12.75">
      <c r="D55" s="17"/>
      <c r="F55" s="17"/>
    </row>
    <row r="56" spans="4:6" ht="12.75">
      <c r="D56" s="17"/>
      <c r="F56" s="17"/>
    </row>
    <row r="57" spans="4:6" ht="12.75">
      <c r="D57" s="17"/>
      <c r="F57" s="17"/>
    </row>
    <row r="58" spans="4:6" ht="12.75">
      <c r="D58" s="17"/>
      <c r="F58" s="17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</sheetData>
  <mergeCells count="14">
    <mergeCell ref="H12:I12"/>
    <mergeCell ref="H13:I13"/>
    <mergeCell ref="F8:G9"/>
    <mergeCell ref="F11:G11"/>
    <mergeCell ref="H8:I8"/>
    <mergeCell ref="H9:I9"/>
    <mergeCell ref="H10:I10"/>
    <mergeCell ref="H11:I11"/>
    <mergeCell ref="A6:G6"/>
    <mergeCell ref="B53:G54"/>
    <mergeCell ref="F10:G10"/>
    <mergeCell ref="D10:E10"/>
    <mergeCell ref="D8:E9"/>
    <mergeCell ref="D11:E11"/>
  </mergeCells>
  <printOptions horizontalCentered="1"/>
  <pageMargins left="0.5" right="0.5" top="0.5" bottom="0.7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5.83203125" style="4" customWidth="1"/>
    <col min="2" max="3" width="15.83203125" style="4" customWidth="1"/>
    <col min="4" max="4" width="9.66015625" style="4" customWidth="1"/>
    <col min="5" max="5" width="20" style="4" customWidth="1"/>
    <col min="6" max="6" width="20" style="4" hidden="1" customWidth="1"/>
    <col min="7" max="8" width="20" style="4" customWidth="1"/>
    <col min="9" max="9" width="20" style="2" customWidth="1"/>
    <col min="10" max="11" width="17.66015625" style="4" customWidth="1"/>
    <col min="12" max="16384" width="9.33203125" style="4" customWidth="1"/>
  </cols>
  <sheetData>
    <row r="1" spans="1:9" s="2" customFormat="1" ht="15.75">
      <c r="A1" s="36" t="s">
        <v>47</v>
      </c>
      <c r="H1" s="3"/>
      <c r="I1" s="3" t="str">
        <f>'Con. Income Stt'!J1</f>
        <v>Date : 26 · 05 · 2004 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tr">
        <f>'Cash Flow Stt'!A4</f>
        <v>FOR THE CUMULATIVE QUARTER ENDED 31 MARCH 2004</v>
      </c>
    </row>
    <row r="6" ht="14.25">
      <c r="A6" s="1" t="s">
        <v>105</v>
      </c>
    </row>
    <row r="8" spans="5:9" ht="25.5">
      <c r="E8" s="6" t="s">
        <v>94</v>
      </c>
      <c r="F8" s="6" t="s">
        <v>57</v>
      </c>
      <c r="G8" s="6" t="s">
        <v>93</v>
      </c>
      <c r="H8" s="6" t="s">
        <v>45</v>
      </c>
      <c r="I8" s="6" t="s">
        <v>46</v>
      </c>
    </row>
    <row r="9" spans="5:9" ht="12.75"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</row>
    <row r="10" spans="1:9" ht="12.75">
      <c r="A10" s="8"/>
      <c r="E10" s="5"/>
      <c r="F10" s="5"/>
      <c r="G10" s="5"/>
      <c r="H10" s="5"/>
      <c r="I10" s="40"/>
    </row>
    <row r="11" spans="1:9" ht="24" customHeight="1">
      <c r="A11" s="39" t="s">
        <v>107</v>
      </c>
      <c r="E11" s="5"/>
      <c r="F11" s="5"/>
      <c r="G11" s="5"/>
      <c r="H11" s="5"/>
      <c r="I11" s="40"/>
    </row>
    <row r="12" spans="1:9" s="9" customFormat="1" ht="24" customHeight="1">
      <c r="A12" s="9" t="s">
        <v>62</v>
      </c>
      <c r="E12" s="41">
        <v>40000</v>
      </c>
      <c r="F12" s="41">
        <v>0</v>
      </c>
      <c r="G12" s="41">
        <v>0</v>
      </c>
      <c r="H12" s="41">
        <v>35098</v>
      </c>
      <c r="I12" s="42">
        <f>SUM(E12:H12)</f>
        <v>75098</v>
      </c>
    </row>
    <row r="13" spans="1:9" s="9" customFormat="1" ht="24" customHeight="1">
      <c r="A13" s="9" t="s">
        <v>89</v>
      </c>
      <c r="E13" s="37">
        <v>0</v>
      </c>
      <c r="F13" s="37"/>
      <c r="G13" s="37">
        <v>0</v>
      </c>
      <c r="H13" s="37">
        <v>-107</v>
      </c>
      <c r="I13" s="38">
        <f>SUM(E13:H13)</f>
        <v>-107</v>
      </c>
    </row>
    <row r="14" spans="5:9" s="9" customFormat="1" ht="24" customHeight="1">
      <c r="E14" s="11">
        <f>SUM(E12:E13)</f>
        <v>40000</v>
      </c>
      <c r="F14" s="11">
        <f>SUM(F12:F12)</f>
        <v>0</v>
      </c>
      <c r="G14" s="11">
        <f>SUM(G12:G13)</f>
        <v>0</v>
      </c>
      <c r="H14" s="11">
        <f>SUM(H12:H13)</f>
        <v>34991</v>
      </c>
      <c r="I14" s="11">
        <f>SUM(I12:I13)</f>
        <v>74991</v>
      </c>
    </row>
    <row r="15" spans="1:9" s="9" customFormat="1" ht="24" customHeight="1">
      <c r="A15" s="9" t="s">
        <v>109</v>
      </c>
      <c r="E15" s="11">
        <v>0</v>
      </c>
      <c r="F15" s="11"/>
      <c r="G15" s="11">
        <v>0</v>
      </c>
      <c r="H15" s="11">
        <v>-1440</v>
      </c>
      <c r="I15" s="11">
        <f>SUM(E15:H15)</f>
        <v>-1440</v>
      </c>
    </row>
    <row r="16" spans="1:9" s="9" customFormat="1" ht="24" customHeight="1">
      <c r="A16" s="9" t="s">
        <v>63</v>
      </c>
      <c r="E16" s="41">
        <v>0</v>
      </c>
      <c r="F16" s="41">
        <v>0</v>
      </c>
      <c r="G16" s="41"/>
      <c r="H16" s="41">
        <v>12584</v>
      </c>
      <c r="I16" s="42">
        <f>SUM(E16:H16)</f>
        <v>12584</v>
      </c>
    </row>
    <row r="17" spans="1:9" s="39" customFormat="1" ht="24" customHeight="1" thickBot="1">
      <c r="A17" s="39" t="s">
        <v>101</v>
      </c>
      <c r="E17" s="12">
        <f>SUM(E14:E16)</f>
        <v>40000</v>
      </c>
      <c r="F17" s="12">
        <f>SUM(F14:F16)</f>
        <v>0</v>
      </c>
      <c r="G17" s="12">
        <f>SUM(G14:G16)</f>
        <v>0</v>
      </c>
      <c r="H17" s="12">
        <f>SUM(H14:H16)</f>
        <v>46135</v>
      </c>
      <c r="I17" s="12">
        <f>SUM(I14:I16)</f>
        <v>86135</v>
      </c>
    </row>
    <row r="18" spans="5:9" s="9" customFormat="1" ht="24" customHeight="1" thickTop="1">
      <c r="E18" s="41"/>
      <c r="F18" s="41"/>
      <c r="G18" s="41"/>
      <c r="H18" s="41"/>
      <c r="I18" s="41"/>
    </row>
    <row r="19" spans="1:9" ht="24" customHeight="1">
      <c r="A19" s="39" t="s">
        <v>108</v>
      </c>
      <c r="E19" s="5"/>
      <c r="F19" s="5"/>
      <c r="G19" s="5"/>
      <c r="H19" s="5"/>
      <c r="I19" s="40"/>
    </row>
    <row r="20" spans="1:9" s="9" customFormat="1" ht="24" customHeight="1">
      <c r="A20" s="9" t="s">
        <v>62</v>
      </c>
      <c r="E20" s="41">
        <v>40002</v>
      </c>
      <c r="F20" s="41"/>
      <c r="G20" s="41">
        <v>1</v>
      </c>
      <c r="H20" s="41">
        <v>41372</v>
      </c>
      <c r="I20" s="42">
        <f>SUM(E20:H20)</f>
        <v>81375</v>
      </c>
    </row>
    <row r="21" spans="1:9" s="9" customFormat="1" ht="24" customHeight="1">
      <c r="A21" s="9" t="s">
        <v>92</v>
      </c>
      <c r="E21" s="37"/>
      <c r="F21" s="37"/>
      <c r="G21" s="37"/>
      <c r="H21" s="37">
        <v>-25</v>
      </c>
      <c r="I21" s="38">
        <f>SUM(E21:H21)</f>
        <v>-25</v>
      </c>
    </row>
    <row r="22" spans="5:9" s="9" customFormat="1" ht="24" customHeight="1">
      <c r="E22" s="11">
        <f>SUM(E20:E21)</f>
        <v>40002</v>
      </c>
      <c r="F22" s="11">
        <f>SUM(F20:F20)</f>
        <v>0</v>
      </c>
      <c r="G22" s="11">
        <f>SUM(G20:G21)</f>
        <v>1</v>
      </c>
      <c r="H22" s="11">
        <f>SUM(H20:H21)</f>
        <v>41347</v>
      </c>
      <c r="I22" s="11">
        <f>SUM(I20:I21)</f>
        <v>81350</v>
      </c>
    </row>
    <row r="23" spans="1:9" s="9" customFormat="1" ht="24" customHeight="1">
      <c r="A23" s="9" t="s">
        <v>110</v>
      </c>
      <c r="E23" s="10">
        <v>1054</v>
      </c>
      <c r="F23" s="10"/>
      <c r="G23" s="10">
        <v>639</v>
      </c>
      <c r="H23" s="10">
        <v>0</v>
      </c>
      <c r="I23" s="11">
        <f>SUM(E23:H23)</f>
        <v>1693</v>
      </c>
    </row>
    <row r="24" spans="1:9" s="9" customFormat="1" ht="24" customHeight="1">
      <c r="A24" s="9" t="s">
        <v>63</v>
      </c>
      <c r="E24" s="41"/>
      <c r="F24" s="41"/>
      <c r="G24" s="41"/>
      <c r="H24" s="41">
        <v>9310</v>
      </c>
      <c r="I24" s="42">
        <f>SUM(E24:H24)</f>
        <v>9310</v>
      </c>
    </row>
    <row r="25" spans="1:9" s="9" customFormat="1" ht="24" customHeight="1">
      <c r="A25" s="9" t="s">
        <v>109</v>
      </c>
      <c r="E25" s="41"/>
      <c r="F25" s="41"/>
      <c r="G25" s="41"/>
      <c r="H25" s="41">
        <v>-1466</v>
      </c>
      <c r="I25" s="42">
        <f>SUM(E25:H25)</f>
        <v>-1466</v>
      </c>
    </row>
    <row r="26" spans="1:9" s="39" customFormat="1" ht="24" customHeight="1" thickBot="1">
      <c r="A26" s="39" t="s">
        <v>102</v>
      </c>
      <c r="E26" s="12">
        <f>SUM(E22:E25)</f>
        <v>41056</v>
      </c>
      <c r="F26" s="12">
        <f>SUM(F22:F24)</f>
        <v>0</v>
      </c>
      <c r="G26" s="12">
        <f>SUM(G22:G25)</f>
        <v>640</v>
      </c>
      <c r="H26" s="12">
        <f>SUM(H22:H25)</f>
        <v>49191</v>
      </c>
      <c r="I26" s="12">
        <f>SUM(I22:I25)</f>
        <v>90887</v>
      </c>
    </row>
    <row r="27" spans="5:9" s="9" customFormat="1" ht="24" customHeight="1" thickTop="1">
      <c r="E27" s="41"/>
      <c r="F27" s="41"/>
      <c r="G27" s="41"/>
      <c r="H27" s="41"/>
      <c r="I27" s="41"/>
    </row>
    <row r="28" ht="3" customHeight="1"/>
    <row r="29" spans="2:7" ht="12.75">
      <c r="B29" s="43"/>
      <c r="C29" s="43"/>
      <c r="D29" s="43"/>
      <c r="E29" s="43"/>
      <c r="F29" s="43"/>
      <c r="G29" s="43"/>
    </row>
    <row r="31" ht="12.75">
      <c r="A31" s="44"/>
    </row>
    <row r="53" spans="1:9" ht="12.75" customHeight="1">
      <c r="A53" s="2" t="s">
        <v>61</v>
      </c>
      <c r="B53" s="65" t="s">
        <v>90</v>
      </c>
      <c r="C53" s="65"/>
      <c r="D53" s="65"/>
      <c r="E53" s="65"/>
      <c r="F53" s="65"/>
      <c r="G53" s="65"/>
      <c r="H53" s="65"/>
      <c r="I53" s="65"/>
    </row>
    <row r="54" spans="2:9" ht="12.75">
      <c r="B54" s="65"/>
      <c r="C54" s="65"/>
      <c r="D54" s="65"/>
      <c r="E54" s="65"/>
      <c r="F54" s="65"/>
      <c r="G54" s="65"/>
      <c r="H54" s="65"/>
      <c r="I54" s="65"/>
    </row>
  </sheetData>
  <mergeCells count="1">
    <mergeCell ref="B53:I54"/>
  </mergeCells>
  <printOptions horizontalCentered="1"/>
  <pageMargins left="0.26" right="0.22" top="0.5" bottom="0.75" header="0.2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FY04 Q3_Interim Financial Statements 31032004</dc:title>
  <dc:subject/>
  <dc:creator>Padini Holdings Berhad</dc:creator>
  <cp:keywords/>
  <dc:description/>
  <cp:lastModifiedBy>Megan SH Yeo</cp:lastModifiedBy>
  <cp:lastPrinted>2004-05-25T09:06:27Z</cp:lastPrinted>
  <dcterms:created xsi:type="dcterms:W3CDTF">2002-11-25T07:34:22Z</dcterms:created>
  <dcterms:modified xsi:type="dcterms:W3CDTF">2004-05-25T09:06:33Z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-1768574075</vt:i4>
  </property>
  <property fmtid="{D5CDD505-2E9C-101B-9397-08002B2CF9AE}" pid="3" name="_EmailSubject">
    <vt:lpwstr>QTR 2 REPORTS </vt:lpwstr>
  </property>
  <property fmtid="{D5CDD505-2E9C-101B-9397-08002B2CF9AE}" pid="4" name="_AuthorEmail">
    <vt:lpwstr>ctj_ysh@tm.net.my</vt:lpwstr>
  </property>
  <property fmtid="{D5CDD505-2E9C-101B-9397-08002B2CF9AE}" pid="5" name="_AuthorEmailDisplayName">
    <vt:lpwstr>ctj_ysh</vt:lpwstr>
  </property>
</Properties>
</file>